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9696" activeTab="0"/>
  </bookViews>
  <sheets>
    <sheet name="Муниципальные" sheetId="1" r:id="rId1"/>
  </sheets>
  <definedNames>
    <definedName name="_xlnm.Print_Titles" localSheetId="0">'Муниципальные'!$8:$8</definedName>
    <definedName name="_xlnm.Print_Area" localSheetId="0">'Муниципальные'!$A$1:$F$57</definedName>
  </definedNames>
  <calcPr fullCalcOnLoad="1"/>
</workbook>
</file>

<file path=xl/sharedStrings.xml><?xml version="1.0" encoding="utf-8"?>
<sst xmlns="http://schemas.openxmlformats.org/spreadsheetml/2006/main" count="69" uniqueCount="47">
  <si>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</si>
  <si>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Мощность</t>
  </si>
  <si>
    <t>ВСЕГО</t>
  </si>
  <si>
    <t>в том числе:</t>
  </si>
  <si>
    <t xml:space="preserve"> Создание благоприятных условий для развития малоэтажного (индивидуального) жилищного строительства</t>
  </si>
  <si>
    <t>плановый период</t>
  </si>
  <si>
    <t>Нераспределенный остаток</t>
  </si>
  <si>
    <t>Лимит областного бюджета (тыс. руб.)</t>
  </si>
  <si>
    <t>ФБ</t>
  </si>
  <si>
    <t>изменения</t>
  </si>
  <si>
    <t>Средства 
областного 
бюджета</t>
  </si>
  <si>
    <t>Средства федерального бюджета</t>
  </si>
  <si>
    <t>Изменения по поправке Губернатора</t>
  </si>
  <si>
    <t>Адресная инвестиционная программа Тверской области на 2017 год и на плановый период 2018 и 2019 годов  
(в части объектов муниципальной собственности)</t>
  </si>
  <si>
    <t xml:space="preserve"> 2017 год</t>
  </si>
  <si>
    <t>2018 год</t>
  </si>
  <si>
    <t>2019 год</t>
  </si>
  <si>
    <t xml:space="preserve">Министерство строительства и жилищно-коммунального хозяйства Тверской области </t>
  </si>
  <si>
    <t>КУЛЬТУРА</t>
  </si>
  <si>
    <t>Государственная программа Тверской области   "Жилищно-коммунальное хозяйство и энергетика Тверской области" на 2016 - 2021 годы</t>
  </si>
  <si>
    <t>Строительство, реконструкция муниципальных объектов общего образования</t>
  </si>
  <si>
    <t>ЖИЛИЩНО-КОММУНАЛЬНОЕ ХОЗЯЙСТВО</t>
  </si>
  <si>
    <t>Газовое хозяйство</t>
  </si>
  <si>
    <t xml:space="preserve">Министерство сельского хозяйства Тверской области </t>
  </si>
  <si>
    <t>Государственная программа Тверской области "Культура Тверской области" на 2017 – 2022 годы</t>
  </si>
  <si>
    <t>Коммунальное строительство</t>
  </si>
  <si>
    <t>Развитие газификации в сельской местности (строительство газораспределительных сетей)</t>
  </si>
  <si>
    <t>Объекты по программе ООО "Газпром межрегионгаз" "Газификация регионов Российской Федерации"</t>
  </si>
  <si>
    <t xml:space="preserve">Развитие водоснабжения в сельской местности </t>
  </si>
  <si>
    <t>Государственная программа Тверской области "Сельское хозяйство Тверской области" на 2017 - 2022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</si>
  <si>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 на 2015-2020 годы</t>
  </si>
  <si>
    <t xml:space="preserve"> ДОРОЖНОЕ ХОЗЯЙСТВО</t>
  </si>
  <si>
    <t>Министерство транспорта Тверской области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</si>
  <si>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</si>
  <si>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</si>
  <si>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 xml:space="preserve">Строительство, реконструкция и проектирование автомобильных дорог общего пользования местного значения </t>
  </si>
  <si>
    <t>Строительство, реконструкция муниципальных объектов дошкольного  образования</t>
  </si>
  <si>
    <t>Развитие системы газоснабжения населенных пунктов Тверской области</t>
  </si>
  <si>
    <t>Годы 
строительства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</si>
  <si>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</si>
  <si>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«Южный»  под жилую застройку для многодетных семей городского поселения город Конаково</t>
  </si>
  <si>
    <t>2013-2017</t>
  </si>
  <si>
    <t>19 га</t>
  </si>
  <si>
    <r>
      <t xml:space="preserve"> </t>
    </r>
    <r>
      <rPr>
        <b/>
        <sz val="11"/>
        <rFont val="Times New Roman"/>
        <family val="1"/>
      </rPr>
      <t>ОБРАЗОВАНИЕ</t>
    </r>
  </si>
  <si>
    <r>
      <t xml:space="preserve">Приложение 17
</t>
    </r>
    <r>
      <rPr>
        <sz val="12"/>
        <rFont val="Times New Roman"/>
        <family val="1"/>
      </rPr>
      <t>к закону Тверской области 
«Об областном бюджете Тверской области на 2017 год
 и на плановый период 2018 и 2019 годов»</t>
    </r>
  </si>
  <si>
    <t>Модернизация объектов теплоэнергетических комплексов муниципальных образований Тверской области</t>
  </si>
  <si>
    <t>Государственная программа Тверской области "Развитие образования Тверской области" на 2015-2020 годы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</si>
</sst>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\ _₽_-;\-* #,##0.0\ _₽_-;_-* &quot;-&quot;?\ _₽_-;_-@_-"/>
  </numFmts>
  <fonts count="58">
    <font>
      <sz val="10"/>
      <name val="Arial Cyr"/>
      <family val="0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b/>
      <i/>
      <sz val="13"/>
      <name val="Times New Roman"/>
      <family val="1"/>
    </font>
    <font>
      <b/>
      <i/>
      <sz val="10"/>
      <name val="Helv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172" fontId="6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/>
    </xf>
    <xf numFmtId="172" fontId="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173" fontId="5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3" fontId="5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0" fontId="11" fillId="0" borderId="10" xfId="53" applyNumberFormat="1" applyFont="1" applyFill="1" applyBorder="1" applyAlignment="1" applyProtection="1">
      <alignment horizontal="left" vertical="center" wrapText="1" indent="1"/>
      <protection/>
    </xf>
    <xf numFmtId="172" fontId="11" fillId="0" borderId="10" xfId="61" applyNumberFormat="1" applyFont="1" applyFill="1" applyBorder="1" applyAlignment="1" applyProtection="1">
      <alignment vertical="center" wrapText="1"/>
      <protection/>
    </xf>
    <xf numFmtId="172" fontId="12" fillId="32" borderId="10" xfId="61" applyNumberFormat="1" applyFont="1" applyFill="1" applyBorder="1" applyAlignment="1" applyProtection="1">
      <alignment vertical="center" wrapText="1"/>
      <protection/>
    </xf>
    <xf numFmtId="172" fontId="10" fillId="0" borderId="10" xfId="61" applyNumberFormat="1" applyFont="1" applyFill="1" applyBorder="1" applyAlignment="1" applyProtection="1">
      <alignment vertical="center" wrapText="1"/>
      <protection/>
    </xf>
    <xf numFmtId="0" fontId="13" fillId="0" borderId="10" xfId="53" applyNumberFormat="1" applyFont="1" applyFill="1" applyBorder="1" applyAlignment="1" applyProtection="1">
      <alignment horizontal="left" vertical="center" wrapText="1" indent="1"/>
      <protection/>
    </xf>
    <xf numFmtId="172" fontId="13" fillId="0" borderId="10" xfId="61" applyNumberFormat="1" applyFont="1" applyFill="1" applyBorder="1" applyAlignment="1" applyProtection="1">
      <alignment vertical="center" wrapText="1"/>
      <protection/>
    </xf>
    <xf numFmtId="0" fontId="12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13" fillId="0" borderId="10" xfId="53" applyNumberFormat="1" applyFont="1" applyFill="1" applyBorder="1" applyAlignment="1" applyProtection="1">
      <alignment horizontal="center" vertical="top" wrapText="1"/>
      <protection/>
    </xf>
    <xf numFmtId="0" fontId="11" fillId="0" borderId="10" xfId="53" applyNumberFormat="1" applyFont="1" applyFill="1" applyBorder="1" applyAlignment="1" applyProtection="1">
      <alignment horizontal="left" vertical="top" wrapText="1" inden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0" fontId="16" fillId="0" borderId="10" xfId="53" applyNumberFormat="1" applyFont="1" applyFill="1" applyBorder="1" applyAlignment="1" applyProtection="1">
      <alignment horizontal="left" vertical="top" wrapText="1"/>
      <protection/>
    </xf>
    <xf numFmtId="172" fontId="57" fillId="0" borderId="10" xfId="61" applyNumberFormat="1" applyFont="1" applyFill="1" applyBorder="1" applyAlignment="1" applyProtection="1">
      <alignment vertical="center" wrapText="1"/>
      <protection/>
    </xf>
    <xf numFmtId="0" fontId="5" fillId="32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wrapText="1"/>
    </xf>
    <xf numFmtId="0" fontId="18" fillId="32" borderId="10" xfId="53" applyNumberFormat="1" applyFont="1" applyFill="1" applyBorder="1" applyAlignment="1" applyProtection="1">
      <alignment horizontal="center" vertical="center" wrapText="1"/>
      <protection/>
    </xf>
    <xf numFmtId="172" fontId="19" fillId="32" borderId="10" xfId="61" applyNumberFormat="1" applyFont="1" applyFill="1" applyBorder="1" applyAlignment="1" applyProtection="1">
      <alignment horizontal="right" vertical="center" wrapText="1" indent="1"/>
      <protection/>
    </xf>
    <xf numFmtId="172" fontId="18" fillId="32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32" borderId="10" xfId="61" applyNumberFormat="1" applyFont="1" applyFill="1" applyBorder="1" applyAlignment="1" applyProtection="1">
      <alignment vertical="center" wrapText="1"/>
      <protection/>
    </xf>
    <xf numFmtId="186" fontId="0" fillId="0" borderId="0" xfId="0" applyNumberFormat="1" applyAlignment="1">
      <alignment/>
    </xf>
    <xf numFmtId="0" fontId="12" fillId="0" borderId="13" xfId="53" applyNumberFormat="1" applyFont="1" applyFill="1" applyBorder="1" applyAlignment="1" applyProtection="1">
      <alignment horizontal="center" vertical="center" wrapText="1"/>
      <protection/>
    </xf>
    <xf numFmtId="0" fontId="12" fillId="0" borderId="14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2" fontId="11" fillId="32" borderId="10" xfId="61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(2-е чтение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50</xdr:row>
      <xdr:rowOff>0</xdr:rowOff>
    </xdr:from>
    <xdr:ext cx="28575" cy="266700"/>
    <xdr:sp>
      <xdr:nvSpPr>
        <xdr:cNvPr id="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6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2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8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1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0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6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3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2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8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4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5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5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5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5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54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1925" cy="152400"/>
    <xdr:sp>
      <xdr:nvSpPr>
        <xdr:cNvPr id="55" name="Text Box 1210"/>
        <xdr:cNvSpPr txBox="1">
          <a:spLocks noChangeArrowheads="1"/>
        </xdr:cNvSpPr>
      </xdr:nvSpPr>
      <xdr:spPr>
        <a:xfrm>
          <a:off x="7753350" y="62960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5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5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5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5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1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7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6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3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79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5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8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1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7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9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3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109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61925" cy="152400"/>
    <xdr:sp>
      <xdr:nvSpPr>
        <xdr:cNvPr id="110" name="Text Box 1210"/>
        <xdr:cNvSpPr txBox="1">
          <a:spLocks noChangeArrowheads="1"/>
        </xdr:cNvSpPr>
      </xdr:nvSpPr>
      <xdr:spPr>
        <a:xfrm>
          <a:off x="7753350" y="195453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23825" cy="47625"/>
    <xdr:sp>
      <xdr:nvSpPr>
        <xdr:cNvPr id="111" name="Text Box 1210"/>
        <xdr:cNvSpPr txBox="1">
          <a:spLocks noChangeArrowheads="1"/>
        </xdr:cNvSpPr>
      </xdr:nvSpPr>
      <xdr:spPr>
        <a:xfrm flipH="1">
          <a:off x="7753350" y="1954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200025" cy="161925"/>
    <xdr:sp>
      <xdr:nvSpPr>
        <xdr:cNvPr id="112" name="Text Box 1210"/>
        <xdr:cNvSpPr txBox="1">
          <a:spLocks noChangeArrowheads="1"/>
        </xdr:cNvSpPr>
      </xdr:nvSpPr>
      <xdr:spPr>
        <a:xfrm>
          <a:off x="7753350" y="195453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200025" cy="180975"/>
    <xdr:sp>
      <xdr:nvSpPr>
        <xdr:cNvPr id="113" name="Text Box 1210"/>
        <xdr:cNvSpPr txBox="1">
          <a:spLocks noChangeArrowheads="1"/>
        </xdr:cNvSpPr>
      </xdr:nvSpPr>
      <xdr:spPr>
        <a:xfrm>
          <a:off x="7753350" y="1954530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14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15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16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17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18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19" name="Text Box 6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0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1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2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3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4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5" name="Text Box 6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6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7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8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29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30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131" name="Text Box 6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2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3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4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5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6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7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8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39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0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1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2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3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4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5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6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7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8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49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0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1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2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3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4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5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6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7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8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59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0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1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2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3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4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5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6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167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68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69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0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1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2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3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4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5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6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7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8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79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0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1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2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3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4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5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6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7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8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89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0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1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2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3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4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5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6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7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8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199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200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201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202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203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>
      <xdr:nvSpPr>
        <xdr:cNvPr id="204" name="Text Box 1210"/>
        <xdr:cNvSpPr txBox="1">
          <a:spLocks noChangeArrowheads="1"/>
        </xdr:cNvSpPr>
      </xdr:nvSpPr>
      <xdr:spPr>
        <a:xfrm>
          <a:off x="9163050" y="19545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14300" cy="47625"/>
    <xdr:sp>
      <xdr:nvSpPr>
        <xdr:cNvPr id="205" name="Text Box 1210"/>
        <xdr:cNvSpPr txBox="1">
          <a:spLocks noChangeArrowheads="1"/>
        </xdr:cNvSpPr>
      </xdr:nvSpPr>
      <xdr:spPr>
        <a:xfrm flipH="1">
          <a:off x="9163050" y="1954530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1323975</xdr:colOff>
      <xdr:row>50</xdr:row>
      <xdr:rowOff>0</xdr:rowOff>
    </xdr:from>
    <xdr:ext cx="161925" cy="161925"/>
    <xdr:sp>
      <xdr:nvSpPr>
        <xdr:cNvPr id="206" name="Text Box 1210"/>
        <xdr:cNvSpPr txBox="1">
          <a:spLocks noChangeArrowheads="1"/>
        </xdr:cNvSpPr>
      </xdr:nvSpPr>
      <xdr:spPr>
        <a:xfrm>
          <a:off x="9077325" y="1954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1343025</xdr:colOff>
      <xdr:row>50</xdr:row>
      <xdr:rowOff>0</xdr:rowOff>
    </xdr:from>
    <xdr:ext cx="171450" cy="180975"/>
    <xdr:sp>
      <xdr:nvSpPr>
        <xdr:cNvPr id="207" name="Text Box 1210"/>
        <xdr:cNvSpPr txBox="1">
          <a:spLocks noChangeArrowheads="1"/>
        </xdr:cNvSpPr>
      </xdr:nvSpPr>
      <xdr:spPr>
        <a:xfrm>
          <a:off x="9096375" y="1954530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0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0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3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19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5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2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1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7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3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3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5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49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1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2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3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4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5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6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7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8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59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60" name="Text Box 97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50</xdr:row>
      <xdr:rowOff>0</xdr:rowOff>
    </xdr:from>
    <xdr:ext cx="28575" cy="266700"/>
    <xdr:sp>
      <xdr:nvSpPr>
        <xdr:cNvPr id="261" name="Text Box 6"/>
        <xdr:cNvSpPr txBox="1">
          <a:spLocks noChangeArrowheads="1"/>
        </xdr:cNvSpPr>
      </xdr:nvSpPr>
      <xdr:spPr>
        <a:xfrm>
          <a:off x="571500" y="19545300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1925" cy="152400"/>
    <xdr:sp>
      <xdr:nvSpPr>
        <xdr:cNvPr id="262" name="Text Box 1210"/>
        <xdr:cNvSpPr txBox="1">
          <a:spLocks noChangeArrowheads="1"/>
        </xdr:cNvSpPr>
      </xdr:nvSpPr>
      <xdr:spPr>
        <a:xfrm>
          <a:off x="7753350" y="62960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6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6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6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6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6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68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6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4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7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0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6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8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2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8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29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0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4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6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7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8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09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10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11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12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13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14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15" name="Text Box 97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50</xdr:row>
      <xdr:rowOff>0</xdr:rowOff>
    </xdr:from>
    <xdr:ext cx="19050" cy="266700"/>
    <xdr:sp>
      <xdr:nvSpPr>
        <xdr:cNvPr id="316" name="Text Box 6"/>
        <xdr:cNvSpPr txBox="1">
          <a:spLocks noChangeArrowheads="1"/>
        </xdr:cNvSpPr>
      </xdr:nvSpPr>
      <xdr:spPr>
        <a:xfrm>
          <a:off x="561975" y="19545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61925" cy="152400"/>
    <xdr:sp>
      <xdr:nvSpPr>
        <xdr:cNvPr id="317" name="Text Box 1210"/>
        <xdr:cNvSpPr txBox="1">
          <a:spLocks noChangeArrowheads="1"/>
        </xdr:cNvSpPr>
      </xdr:nvSpPr>
      <xdr:spPr>
        <a:xfrm>
          <a:off x="7753350" y="195453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23825" cy="47625"/>
    <xdr:sp>
      <xdr:nvSpPr>
        <xdr:cNvPr id="318" name="Text Box 1210"/>
        <xdr:cNvSpPr txBox="1">
          <a:spLocks noChangeArrowheads="1"/>
        </xdr:cNvSpPr>
      </xdr:nvSpPr>
      <xdr:spPr>
        <a:xfrm flipH="1">
          <a:off x="7753350" y="1954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200025" cy="161925"/>
    <xdr:sp>
      <xdr:nvSpPr>
        <xdr:cNvPr id="319" name="Text Box 1210"/>
        <xdr:cNvSpPr txBox="1">
          <a:spLocks noChangeArrowheads="1"/>
        </xdr:cNvSpPr>
      </xdr:nvSpPr>
      <xdr:spPr>
        <a:xfrm>
          <a:off x="7753350" y="195453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200025" cy="180975"/>
    <xdr:sp>
      <xdr:nvSpPr>
        <xdr:cNvPr id="320" name="Text Box 1210"/>
        <xdr:cNvSpPr txBox="1">
          <a:spLocks noChangeArrowheads="1"/>
        </xdr:cNvSpPr>
      </xdr:nvSpPr>
      <xdr:spPr>
        <a:xfrm>
          <a:off x="7753350" y="1954530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1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2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3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4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5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6" name="Text Box 6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7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8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29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0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1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2" name="Text Box 6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3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4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5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6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7" name="Text Box 97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561975</xdr:colOff>
      <xdr:row>51</xdr:row>
      <xdr:rowOff>0</xdr:rowOff>
    </xdr:from>
    <xdr:ext cx="19050" cy="276225"/>
    <xdr:sp>
      <xdr:nvSpPr>
        <xdr:cNvPr id="338" name="Text Box 6"/>
        <xdr:cNvSpPr txBox="1">
          <a:spLocks noChangeArrowheads="1"/>
        </xdr:cNvSpPr>
      </xdr:nvSpPr>
      <xdr:spPr>
        <a:xfrm>
          <a:off x="561975" y="197834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39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0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1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2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3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4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5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6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7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8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49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0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1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2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3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4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5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6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7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8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59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0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1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2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3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4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5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6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7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8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69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70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71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72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73" name="Text Box 97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53</xdr:row>
      <xdr:rowOff>0</xdr:rowOff>
    </xdr:from>
    <xdr:ext cx="28575" cy="257175"/>
    <xdr:sp>
      <xdr:nvSpPr>
        <xdr:cNvPr id="374" name="Text Box 6"/>
        <xdr:cNvSpPr txBox="1">
          <a:spLocks noChangeArrowheads="1"/>
        </xdr:cNvSpPr>
      </xdr:nvSpPr>
      <xdr:spPr>
        <a:xfrm>
          <a:off x="571500" y="20821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75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76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77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78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79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0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1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2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3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4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5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6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7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8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89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0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1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2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3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4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5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6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7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8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399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0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1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2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3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4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5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6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7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8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09" name="Text Box 97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571500</xdr:colOff>
      <xdr:row>55</xdr:row>
      <xdr:rowOff>0</xdr:rowOff>
    </xdr:from>
    <xdr:ext cx="28575" cy="266700"/>
    <xdr:sp>
      <xdr:nvSpPr>
        <xdr:cNvPr id="410" name="Text Box 6"/>
        <xdr:cNvSpPr txBox="1">
          <a:spLocks noChangeArrowheads="1"/>
        </xdr:cNvSpPr>
      </xdr:nvSpPr>
      <xdr:spPr>
        <a:xfrm>
          <a:off x="571500" y="2205037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>
      <xdr:nvSpPr>
        <xdr:cNvPr id="411" name="Text Box 1210"/>
        <xdr:cNvSpPr txBox="1">
          <a:spLocks noChangeArrowheads="1"/>
        </xdr:cNvSpPr>
      </xdr:nvSpPr>
      <xdr:spPr>
        <a:xfrm>
          <a:off x="9163050" y="19545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14300" cy="47625"/>
    <xdr:sp>
      <xdr:nvSpPr>
        <xdr:cNvPr id="412" name="Text Box 1210"/>
        <xdr:cNvSpPr txBox="1">
          <a:spLocks noChangeArrowheads="1"/>
        </xdr:cNvSpPr>
      </xdr:nvSpPr>
      <xdr:spPr>
        <a:xfrm flipH="1">
          <a:off x="9163050" y="19545300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1323975</xdr:colOff>
      <xdr:row>50</xdr:row>
      <xdr:rowOff>0</xdr:rowOff>
    </xdr:from>
    <xdr:ext cx="161925" cy="161925"/>
    <xdr:sp>
      <xdr:nvSpPr>
        <xdr:cNvPr id="413" name="Text Box 1210"/>
        <xdr:cNvSpPr txBox="1">
          <a:spLocks noChangeArrowheads="1"/>
        </xdr:cNvSpPr>
      </xdr:nvSpPr>
      <xdr:spPr>
        <a:xfrm>
          <a:off x="9077325" y="195453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1343025</xdr:colOff>
      <xdr:row>50</xdr:row>
      <xdr:rowOff>0</xdr:rowOff>
    </xdr:from>
    <xdr:ext cx="171450" cy="180975"/>
    <xdr:sp>
      <xdr:nvSpPr>
        <xdr:cNvPr id="414" name="Text Box 1210"/>
        <xdr:cNvSpPr txBox="1">
          <a:spLocks noChangeArrowheads="1"/>
        </xdr:cNvSpPr>
      </xdr:nvSpPr>
      <xdr:spPr>
        <a:xfrm>
          <a:off x="9096375" y="1954530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90" zoomScaleNormal="8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55.625" style="0" customWidth="1"/>
    <col min="2" max="2" width="15.00390625" style="0" bestFit="1" customWidth="1"/>
    <col min="3" max="3" width="11.125" style="0" bestFit="1" customWidth="1"/>
    <col min="4" max="4" width="20.00390625" style="0" customWidth="1"/>
    <col min="5" max="5" width="18.50390625" style="0" customWidth="1"/>
    <col min="6" max="6" width="19.625" style="0" customWidth="1"/>
    <col min="7" max="7" width="14.375" style="0" hidden="1" customWidth="1"/>
    <col min="8" max="8" width="13.50390625" style="0" hidden="1" customWidth="1"/>
    <col min="9" max="9" width="18.50390625" style="0" hidden="1" customWidth="1"/>
    <col min="10" max="10" width="11.50390625" style="0" bestFit="1" customWidth="1"/>
    <col min="11" max="11" width="14.875" style="0" customWidth="1"/>
    <col min="13" max="13" width="12.625" style="0" bestFit="1" customWidth="1"/>
  </cols>
  <sheetData>
    <row r="1" spans="1:6" ht="66.75" customHeight="1">
      <c r="A1" s="9"/>
      <c r="B1" s="51" t="s">
        <v>44</v>
      </c>
      <c r="C1" s="52"/>
      <c r="D1" s="52"/>
      <c r="E1" s="52"/>
      <c r="F1" s="52"/>
    </row>
    <row r="2" spans="1:6" ht="60.75" customHeight="1">
      <c r="A2" s="54" t="s">
        <v>13</v>
      </c>
      <c r="B2" s="54"/>
      <c r="C2" s="54"/>
      <c r="D2" s="54"/>
      <c r="E2" s="54"/>
      <c r="F2" s="54"/>
    </row>
    <row r="3" spans="1:6" ht="15">
      <c r="A3" s="25"/>
      <c r="B3" s="25"/>
      <c r="C3" s="25"/>
      <c r="D3" s="26"/>
      <c r="E3" s="25"/>
      <c r="F3" s="27"/>
    </row>
    <row r="4" spans="1:9" ht="15">
      <c r="A4" s="53" t="s">
        <v>0</v>
      </c>
      <c r="B4" s="53" t="s">
        <v>38</v>
      </c>
      <c r="C4" s="53" t="s">
        <v>1</v>
      </c>
      <c r="D4" s="56" t="s">
        <v>7</v>
      </c>
      <c r="E4" s="56"/>
      <c r="F4" s="56"/>
      <c r="H4" s="55" t="s">
        <v>12</v>
      </c>
      <c r="I4" s="55"/>
    </row>
    <row r="5" spans="1:9" ht="15">
      <c r="A5" s="53"/>
      <c r="B5" s="53"/>
      <c r="C5" s="53"/>
      <c r="D5" s="49" t="s">
        <v>14</v>
      </c>
      <c r="E5" s="56" t="s">
        <v>5</v>
      </c>
      <c r="F5" s="56"/>
      <c r="G5" t="s">
        <v>9</v>
      </c>
      <c r="H5" s="55"/>
      <c r="I5" s="55"/>
    </row>
    <row r="6" spans="1:9" ht="15">
      <c r="A6" s="53"/>
      <c r="B6" s="53"/>
      <c r="C6" s="53"/>
      <c r="D6" s="50"/>
      <c r="E6" s="30" t="s">
        <v>15</v>
      </c>
      <c r="F6" s="29" t="s">
        <v>16</v>
      </c>
      <c r="H6" s="55"/>
      <c r="I6" s="55"/>
    </row>
    <row r="7" spans="1:9" ht="76.5" customHeight="1">
      <c r="A7" s="53"/>
      <c r="B7" s="53"/>
      <c r="C7" s="53"/>
      <c r="D7" s="28" t="s">
        <v>10</v>
      </c>
      <c r="E7" s="28" t="s">
        <v>10</v>
      </c>
      <c r="F7" s="28" t="s">
        <v>10</v>
      </c>
      <c r="G7" s="7" t="s">
        <v>8</v>
      </c>
      <c r="H7" s="1" t="s">
        <v>10</v>
      </c>
      <c r="I7" s="1" t="s">
        <v>11</v>
      </c>
    </row>
    <row r="8" spans="1:6" ht="1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</row>
    <row r="9" spans="1:13" ht="15">
      <c r="A9" s="34" t="s">
        <v>2</v>
      </c>
      <c r="B9" s="35"/>
      <c r="C9" s="35"/>
      <c r="D9" s="21">
        <f>D11+D18+D25+D51</f>
        <v>807756.7</v>
      </c>
      <c r="E9" s="21">
        <f>E11+E18+E25+E51</f>
        <v>753146.6000000001</v>
      </c>
      <c r="F9" s="21">
        <f>F11+F18+F25+F51</f>
        <v>475306.1</v>
      </c>
      <c r="G9" s="2" t="e">
        <f>G11+G18+#REF!+#REF!+#REF!</f>
        <v>#REF!</v>
      </c>
      <c r="H9" s="2" t="e">
        <f>H11+H18+#REF!+#REF!+#REF!</f>
        <v>#REF!</v>
      </c>
      <c r="I9" s="2" t="e">
        <f>I11+I18+#REF!+#REF!+#REF!</f>
        <v>#REF!</v>
      </c>
      <c r="M9" s="48"/>
    </row>
    <row r="10" spans="1:11" ht="16.5">
      <c r="A10" s="36" t="s">
        <v>3</v>
      </c>
      <c r="B10" s="35"/>
      <c r="C10" s="35"/>
      <c r="D10" s="37"/>
      <c r="E10" s="37"/>
      <c r="F10" s="37"/>
      <c r="G10" s="8"/>
      <c r="J10" s="48"/>
      <c r="K10" s="48"/>
    </row>
    <row r="11" spans="1:9" ht="15">
      <c r="A11" s="23" t="s">
        <v>43</v>
      </c>
      <c r="B11" s="35"/>
      <c r="C11" s="35"/>
      <c r="D11" s="21">
        <f>D12</f>
        <v>97300</v>
      </c>
      <c r="E11" s="2"/>
      <c r="F11" s="2"/>
      <c r="G11" s="2" t="e">
        <f aca="true" t="shared" si="0" ref="G11:I12">G12</f>
        <v>#REF!</v>
      </c>
      <c r="H11" s="2" t="e">
        <f t="shared" si="0"/>
        <v>#REF!</v>
      </c>
      <c r="I11" s="2" t="e">
        <f t="shared" si="0"/>
        <v>#REF!</v>
      </c>
    </row>
    <row r="12" spans="1:9" ht="30.75">
      <c r="A12" s="20" t="s">
        <v>17</v>
      </c>
      <c r="B12" s="35"/>
      <c r="C12" s="35"/>
      <c r="D12" s="21">
        <f>D13</f>
        <v>97300</v>
      </c>
      <c r="E12" s="2"/>
      <c r="F12" s="2"/>
      <c r="G12" s="2" t="e">
        <f t="shared" si="0"/>
        <v>#REF!</v>
      </c>
      <c r="H12" s="2" t="e">
        <f t="shared" si="0"/>
        <v>#REF!</v>
      </c>
      <c r="I12" s="2" t="e">
        <f t="shared" si="0"/>
        <v>#REF!</v>
      </c>
    </row>
    <row r="13" spans="1:9" ht="48">
      <c r="A13" s="15" t="s">
        <v>46</v>
      </c>
      <c r="B13" s="35"/>
      <c r="C13" s="35"/>
      <c r="D13" s="19">
        <f>D14+D16</f>
        <v>97300</v>
      </c>
      <c r="E13" s="3"/>
      <c r="F13" s="3"/>
      <c r="G13" s="3" t="e">
        <f>#REF!</f>
        <v>#REF!</v>
      </c>
      <c r="H13" s="3" t="e">
        <f>#REF!</f>
        <v>#REF!</v>
      </c>
      <c r="I13" s="3" t="e">
        <f>#REF!</f>
        <v>#REF!</v>
      </c>
    </row>
    <row r="14" spans="1:9" ht="30.75">
      <c r="A14" s="16" t="s">
        <v>36</v>
      </c>
      <c r="B14" s="35"/>
      <c r="C14" s="35"/>
      <c r="D14" s="17">
        <f>D15</f>
        <v>34200</v>
      </c>
      <c r="E14" s="3"/>
      <c r="F14" s="3"/>
      <c r="G14" s="3"/>
      <c r="H14" s="3"/>
      <c r="I14" s="3"/>
    </row>
    <row r="15" spans="1:9" s="12" customFormat="1" ht="15">
      <c r="A15" s="22" t="s">
        <v>6</v>
      </c>
      <c r="B15" s="35"/>
      <c r="C15" s="35"/>
      <c r="D15" s="18">
        <v>34200</v>
      </c>
      <c r="E15" s="6"/>
      <c r="F15" s="6"/>
      <c r="G15" s="6"/>
      <c r="H15" s="6"/>
      <c r="I15" s="6"/>
    </row>
    <row r="16" spans="1:9" s="12" customFormat="1" ht="30.75">
      <c r="A16" s="16" t="s">
        <v>20</v>
      </c>
      <c r="B16" s="35"/>
      <c r="C16" s="35"/>
      <c r="D16" s="17">
        <v>63100</v>
      </c>
      <c r="E16" s="6"/>
      <c r="F16" s="6"/>
      <c r="G16" s="6"/>
      <c r="H16" s="6"/>
      <c r="I16" s="6"/>
    </row>
    <row r="17" spans="1:9" s="12" customFormat="1" ht="15">
      <c r="A17" s="22" t="s">
        <v>6</v>
      </c>
      <c r="B17" s="35"/>
      <c r="C17" s="35"/>
      <c r="D17" s="18">
        <v>63100</v>
      </c>
      <c r="E17" s="6"/>
      <c r="F17" s="6"/>
      <c r="G17" s="6" t="e">
        <f>SUM(#REF!)</f>
        <v>#REF!</v>
      </c>
      <c r="H17" s="6" t="e">
        <f>SUM(#REF!)</f>
        <v>#REF!</v>
      </c>
      <c r="I17" s="6" t="e">
        <f>SUM(#REF!)</f>
        <v>#REF!</v>
      </c>
    </row>
    <row r="18" spans="1:9" ht="15.75">
      <c r="A18" s="23" t="s">
        <v>18</v>
      </c>
      <c r="B18" s="35"/>
      <c r="C18" s="35"/>
      <c r="D18" s="21">
        <f>D19+D22</f>
        <v>35172.4</v>
      </c>
      <c r="E18" s="21">
        <f>E19+E22</f>
        <v>54273</v>
      </c>
      <c r="F18" s="21">
        <f>F19+F22</f>
        <v>81579.9</v>
      </c>
      <c r="G18" s="2" t="e">
        <f aca="true" t="shared" si="1" ref="G18:I19">G19</f>
        <v>#REF!</v>
      </c>
      <c r="H18" s="2" t="e">
        <f t="shared" si="1"/>
        <v>#REF!</v>
      </c>
      <c r="I18" s="2" t="e">
        <f t="shared" si="1"/>
        <v>#REF!</v>
      </c>
    </row>
    <row r="19" spans="1:9" ht="30.75">
      <c r="A19" s="20" t="s">
        <v>17</v>
      </c>
      <c r="B19" s="35"/>
      <c r="C19" s="35"/>
      <c r="D19" s="21">
        <f aca="true" t="shared" si="2" ref="D19:F20">D20</f>
        <v>27454.9</v>
      </c>
      <c r="E19" s="21">
        <f t="shared" si="2"/>
        <v>54273</v>
      </c>
      <c r="F19" s="21">
        <f t="shared" si="2"/>
        <v>81579.9</v>
      </c>
      <c r="G19" s="2" t="e">
        <f t="shared" si="1"/>
        <v>#REF!</v>
      </c>
      <c r="H19" s="2" t="e">
        <f t="shared" si="1"/>
        <v>#REF!</v>
      </c>
      <c r="I19" s="2" t="e">
        <f t="shared" si="1"/>
        <v>#REF!</v>
      </c>
    </row>
    <row r="20" spans="1:9" ht="32.25">
      <c r="A20" s="15" t="s">
        <v>24</v>
      </c>
      <c r="B20" s="35"/>
      <c r="C20" s="35"/>
      <c r="D20" s="19">
        <f t="shared" si="2"/>
        <v>27454.9</v>
      </c>
      <c r="E20" s="19">
        <f t="shared" si="2"/>
        <v>54273</v>
      </c>
      <c r="F20" s="19">
        <f t="shared" si="2"/>
        <v>81579.9</v>
      </c>
      <c r="G20" s="3" t="e">
        <f>#REF!</f>
        <v>#REF!</v>
      </c>
      <c r="H20" s="3" t="e">
        <f>#REF!</f>
        <v>#REF!</v>
      </c>
      <c r="I20" s="3" t="e">
        <f>#REF!</f>
        <v>#REF!</v>
      </c>
    </row>
    <row r="21" spans="1:9" ht="15">
      <c r="A21" s="38" t="s">
        <v>6</v>
      </c>
      <c r="B21" s="35"/>
      <c r="C21" s="35"/>
      <c r="D21" s="18">
        <v>27454.9</v>
      </c>
      <c r="E21" s="18">
        <v>54273</v>
      </c>
      <c r="F21" s="18">
        <v>81579.9</v>
      </c>
      <c r="H21" s="2">
        <f>H35</f>
        <v>0</v>
      </c>
      <c r="I21" s="5"/>
    </row>
    <row r="22" spans="1:9" ht="30.75">
      <c r="A22" s="20" t="s">
        <v>23</v>
      </c>
      <c r="B22" s="35"/>
      <c r="C22" s="35"/>
      <c r="D22" s="21">
        <f>D23</f>
        <v>7717.5</v>
      </c>
      <c r="E22" s="2"/>
      <c r="F22" s="2"/>
      <c r="G22" s="2" t="e">
        <f>#REF!</f>
        <v>#REF!</v>
      </c>
      <c r="H22" s="2" t="e">
        <f>#REF!</f>
        <v>#REF!</v>
      </c>
      <c r="I22" s="2" t="e">
        <f>#REF!</f>
        <v>#REF!</v>
      </c>
    </row>
    <row r="23" spans="1:9" ht="48">
      <c r="A23" s="15" t="s">
        <v>29</v>
      </c>
      <c r="B23" s="35"/>
      <c r="C23" s="35"/>
      <c r="D23" s="19">
        <f>D24</f>
        <v>7717.5</v>
      </c>
      <c r="E23" s="19"/>
      <c r="F23" s="19"/>
      <c r="G23" s="3" t="e">
        <f>#REF!</f>
        <v>#REF!</v>
      </c>
      <c r="H23" s="3" t="e">
        <f>#REF!</f>
        <v>#REF!</v>
      </c>
      <c r="I23" s="3" t="e">
        <f>#REF!</f>
        <v>#REF!</v>
      </c>
    </row>
    <row r="24" spans="1:9" ht="15">
      <c r="A24" s="38" t="s">
        <v>6</v>
      </c>
      <c r="B24" s="35"/>
      <c r="C24" s="35"/>
      <c r="D24" s="18">
        <v>7717.5</v>
      </c>
      <c r="E24" s="6"/>
      <c r="F24" s="6"/>
      <c r="H24" s="2">
        <f>H38</f>
        <v>-8000</v>
      </c>
      <c r="I24" s="5"/>
    </row>
    <row r="25" spans="1:9" ht="15">
      <c r="A25" s="23" t="s">
        <v>21</v>
      </c>
      <c r="B25" s="35"/>
      <c r="C25" s="35"/>
      <c r="D25" s="21">
        <f>D26+D37</f>
        <v>397145.69999999995</v>
      </c>
      <c r="E25" s="21">
        <f>E26+E37</f>
        <v>555886.3</v>
      </c>
      <c r="F25" s="21">
        <f>F26+F37</f>
        <v>245320.4</v>
      </c>
      <c r="H25" s="2"/>
      <c r="I25" s="5"/>
    </row>
    <row r="26" spans="1:9" ht="15">
      <c r="A26" s="20" t="s">
        <v>22</v>
      </c>
      <c r="B26" s="35"/>
      <c r="C26" s="35"/>
      <c r="D26" s="21">
        <f>D27+D33</f>
        <v>55721.100000000006</v>
      </c>
      <c r="E26" s="21">
        <f>E27+E33</f>
        <v>46829.8</v>
      </c>
      <c r="F26" s="21">
        <f>F27+F33</f>
        <v>40105.5</v>
      </c>
      <c r="H26" s="2">
        <f>H27</f>
        <v>0</v>
      </c>
      <c r="I26" s="5"/>
    </row>
    <row r="27" spans="1:9" ht="30.75">
      <c r="A27" s="20" t="s">
        <v>17</v>
      </c>
      <c r="B27" s="35"/>
      <c r="C27" s="35"/>
      <c r="D27" s="21">
        <f>D29</f>
        <v>42853.3</v>
      </c>
      <c r="E27" s="21">
        <f>E28</f>
        <v>43340.8</v>
      </c>
      <c r="F27" s="21">
        <f>F28</f>
        <v>40105.5</v>
      </c>
      <c r="H27" s="2">
        <f>H28</f>
        <v>0</v>
      </c>
      <c r="I27" s="5"/>
    </row>
    <row r="28" spans="1:9" ht="48">
      <c r="A28" s="15" t="s">
        <v>19</v>
      </c>
      <c r="B28" s="35"/>
      <c r="C28" s="35"/>
      <c r="D28" s="19">
        <f>D31</f>
        <v>42853.3</v>
      </c>
      <c r="E28" s="19">
        <f>E31</f>
        <v>43340.8</v>
      </c>
      <c r="F28" s="19">
        <f>F31</f>
        <v>40105.5</v>
      </c>
      <c r="H28" s="3">
        <f>H31</f>
        <v>0</v>
      </c>
      <c r="I28" s="5"/>
    </row>
    <row r="29" spans="1:9" ht="30.75">
      <c r="A29" s="24" t="s">
        <v>37</v>
      </c>
      <c r="B29" s="35"/>
      <c r="C29" s="35"/>
      <c r="D29" s="17">
        <v>42853.3</v>
      </c>
      <c r="E29" s="17">
        <v>43340.8</v>
      </c>
      <c r="F29" s="17">
        <v>40105.5</v>
      </c>
      <c r="H29" s="2"/>
      <c r="I29" s="5"/>
    </row>
    <row r="30" spans="1:9" ht="15">
      <c r="A30" s="24" t="s">
        <v>3</v>
      </c>
      <c r="B30" s="35"/>
      <c r="C30" s="35"/>
      <c r="D30" s="6"/>
      <c r="E30" s="6"/>
      <c r="F30" s="6"/>
      <c r="H30" s="2"/>
      <c r="I30" s="5"/>
    </row>
    <row r="31" spans="1:9" ht="46.5">
      <c r="A31" s="24" t="s">
        <v>27</v>
      </c>
      <c r="B31" s="35"/>
      <c r="C31" s="35"/>
      <c r="D31" s="17">
        <v>42853.3</v>
      </c>
      <c r="E31" s="17">
        <v>43340.8</v>
      </c>
      <c r="F31" s="17">
        <v>40105.5</v>
      </c>
      <c r="H31" s="2"/>
      <c r="I31" s="5"/>
    </row>
    <row r="32" spans="1:9" ht="15">
      <c r="A32" s="22" t="s">
        <v>6</v>
      </c>
      <c r="B32" s="35"/>
      <c r="C32" s="35"/>
      <c r="D32" s="18">
        <v>42853.3</v>
      </c>
      <c r="E32" s="18">
        <v>43340.8</v>
      </c>
      <c r="F32" s="18">
        <v>40105.5</v>
      </c>
      <c r="H32" s="2"/>
      <c r="I32" s="5"/>
    </row>
    <row r="33" spans="1:9" ht="30.75">
      <c r="A33" s="20" t="s">
        <v>23</v>
      </c>
      <c r="B33" s="35"/>
      <c r="C33" s="35"/>
      <c r="D33" s="3">
        <f>D34</f>
        <v>12867.8</v>
      </c>
      <c r="E33" s="3">
        <f>E34</f>
        <v>3489</v>
      </c>
      <c r="F33" s="3"/>
      <c r="H33" s="2"/>
      <c r="I33" s="5"/>
    </row>
    <row r="34" spans="1:9" ht="48">
      <c r="A34" s="15" t="s">
        <v>29</v>
      </c>
      <c r="B34" s="35"/>
      <c r="C34" s="35"/>
      <c r="D34" s="19">
        <f>D35</f>
        <v>12867.8</v>
      </c>
      <c r="E34" s="19">
        <f>E35</f>
        <v>3489</v>
      </c>
      <c r="F34" s="3"/>
      <c r="H34" s="2"/>
      <c r="I34" s="5"/>
    </row>
    <row r="35" spans="1:9" ht="30.75">
      <c r="A35" s="16" t="s">
        <v>26</v>
      </c>
      <c r="B35" s="35"/>
      <c r="C35" s="35"/>
      <c r="D35" s="17">
        <v>12867.8</v>
      </c>
      <c r="E35" s="17">
        <v>3489</v>
      </c>
      <c r="F35" s="4"/>
      <c r="H35" s="2"/>
      <c r="I35" s="5"/>
    </row>
    <row r="36" spans="1:9" ht="15">
      <c r="A36" s="22" t="s">
        <v>6</v>
      </c>
      <c r="B36" s="35"/>
      <c r="C36" s="35"/>
      <c r="D36" s="18">
        <v>12867.8</v>
      </c>
      <c r="E36" s="18">
        <v>3489</v>
      </c>
      <c r="F36" s="4"/>
      <c r="H36" s="2"/>
      <c r="I36" s="5"/>
    </row>
    <row r="37" spans="1:9" ht="15">
      <c r="A37" s="20" t="s">
        <v>25</v>
      </c>
      <c r="B37" s="35"/>
      <c r="C37" s="35"/>
      <c r="D37" s="21">
        <f>D39+D44+D48</f>
        <v>341424.6</v>
      </c>
      <c r="E37" s="21">
        <f>E38+E47</f>
        <v>509056.5</v>
      </c>
      <c r="F37" s="21">
        <f>F38+F47</f>
        <v>205214.9</v>
      </c>
      <c r="H37" s="2">
        <f>H38</f>
        <v>-8000</v>
      </c>
      <c r="I37" s="5"/>
    </row>
    <row r="38" spans="1:9" ht="30.75">
      <c r="A38" s="20" t="s">
        <v>17</v>
      </c>
      <c r="B38" s="35"/>
      <c r="C38" s="35"/>
      <c r="D38" s="21">
        <f>D39+D44</f>
        <v>327762.6</v>
      </c>
      <c r="E38" s="21">
        <f>E39+E44</f>
        <v>503110.7</v>
      </c>
      <c r="F38" s="21">
        <f>F39+F44</f>
        <v>199274.5</v>
      </c>
      <c r="H38" s="2">
        <f>H39</f>
        <v>-8000</v>
      </c>
      <c r="I38" s="5"/>
    </row>
    <row r="39" spans="1:9" ht="96.75">
      <c r="A39" s="15" t="s">
        <v>30</v>
      </c>
      <c r="B39" s="35"/>
      <c r="C39" s="35"/>
      <c r="D39" s="19">
        <f>D40</f>
        <v>64762.6</v>
      </c>
      <c r="E39" s="19">
        <f>E40</f>
        <v>240110.7</v>
      </c>
      <c r="F39" s="19">
        <f>F40</f>
        <v>199274.5</v>
      </c>
      <c r="H39" s="3">
        <f>H40</f>
        <v>-8000</v>
      </c>
      <c r="I39" s="5"/>
    </row>
    <row r="40" spans="1:9" ht="46.5">
      <c r="A40" s="16" t="s">
        <v>4</v>
      </c>
      <c r="B40" s="39"/>
      <c r="C40" s="39"/>
      <c r="D40" s="17">
        <f>SUM(D42:D43)</f>
        <v>64762.6</v>
      </c>
      <c r="E40" s="17">
        <f>SUM(E42:E43)</f>
        <v>240110.7</v>
      </c>
      <c r="F40" s="17">
        <f>SUM(F42:F43)</f>
        <v>199274.5</v>
      </c>
      <c r="H40" s="4">
        <v>-8000</v>
      </c>
      <c r="I40" s="5"/>
    </row>
    <row r="41" spans="1:9" ht="30.75">
      <c r="A41" s="20" t="s">
        <v>39</v>
      </c>
      <c r="B41" s="31"/>
      <c r="C41" s="31"/>
      <c r="D41" s="17"/>
      <c r="E41" s="17"/>
      <c r="F41" s="17"/>
      <c r="H41" s="4"/>
      <c r="I41" s="5"/>
    </row>
    <row r="42" spans="1:9" ht="62.25">
      <c r="A42" s="22" t="s">
        <v>40</v>
      </c>
      <c r="B42" s="32" t="s">
        <v>41</v>
      </c>
      <c r="C42" s="33" t="s">
        <v>42</v>
      </c>
      <c r="D42" s="18">
        <v>64762.6</v>
      </c>
      <c r="E42" s="17"/>
      <c r="F42" s="17"/>
      <c r="H42" s="4"/>
      <c r="I42" s="5"/>
    </row>
    <row r="43" spans="1:9" ht="15">
      <c r="A43" s="22" t="s">
        <v>6</v>
      </c>
      <c r="B43" s="40"/>
      <c r="C43" s="40"/>
      <c r="D43" s="18"/>
      <c r="E43" s="18">
        <v>240110.7</v>
      </c>
      <c r="F43" s="18">
        <v>199274.5</v>
      </c>
      <c r="H43" s="4"/>
      <c r="I43" s="5"/>
    </row>
    <row r="44" spans="1:9" ht="48">
      <c r="A44" s="15" t="s">
        <v>19</v>
      </c>
      <c r="B44" s="35"/>
      <c r="C44" s="35"/>
      <c r="D44" s="47">
        <f>D45</f>
        <v>263000</v>
      </c>
      <c r="E44" s="47">
        <f>E45</f>
        <v>263000</v>
      </c>
      <c r="F44" s="18"/>
      <c r="H44" s="4"/>
      <c r="I44" s="5"/>
    </row>
    <row r="45" spans="1:9" ht="46.5">
      <c r="A45" s="24" t="s">
        <v>45</v>
      </c>
      <c r="B45" s="35"/>
      <c r="C45" s="35"/>
      <c r="D45" s="57">
        <v>263000</v>
      </c>
      <c r="E45" s="57">
        <v>263000</v>
      </c>
      <c r="F45" s="18"/>
      <c r="H45" s="4"/>
      <c r="I45" s="5"/>
    </row>
    <row r="46" spans="1:9" ht="15">
      <c r="A46" s="22" t="s">
        <v>6</v>
      </c>
      <c r="B46" s="40"/>
      <c r="C46" s="40"/>
      <c r="D46" s="18">
        <v>263000</v>
      </c>
      <c r="E46" s="18">
        <v>263000</v>
      </c>
      <c r="F46" s="18"/>
      <c r="H46" s="4"/>
      <c r="I46" s="5"/>
    </row>
    <row r="47" spans="1:9" ht="30.75">
      <c r="A47" s="20" t="s">
        <v>23</v>
      </c>
      <c r="B47" s="40"/>
      <c r="C47" s="40"/>
      <c r="D47" s="21">
        <f aca="true" t="shared" si="3" ref="D47:F48">D48</f>
        <v>13662</v>
      </c>
      <c r="E47" s="21">
        <f t="shared" si="3"/>
        <v>5945.8</v>
      </c>
      <c r="F47" s="21">
        <f t="shared" si="3"/>
        <v>5940.4</v>
      </c>
      <c r="H47" s="10"/>
      <c r="I47" s="5"/>
    </row>
    <row r="48" spans="1:9" ht="48">
      <c r="A48" s="15" t="s">
        <v>29</v>
      </c>
      <c r="B48" s="41"/>
      <c r="C48" s="41"/>
      <c r="D48" s="19">
        <f t="shared" si="3"/>
        <v>13662</v>
      </c>
      <c r="E48" s="19">
        <f t="shared" si="3"/>
        <v>5945.8</v>
      </c>
      <c r="F48" s="19">
        <f t="shared" si="3"/>
        <v>5940.4</v>
      </c>
      <c r="H48" s="10"/>
      <c r="I48" s="5"/>
    </row>
    <row r="49" spans="1:9" ht="15">
      <c r="A49" s="16" t="s">
        <v>28</v>
      </c>
      <c r="B49" s="40"/>
      <c r="C49" s="40"/>
      <c r="D49" s="17">
        <v>13662</v>
      </c>
      <c r="E49" s="17">
        <v>5945.8</v>
      </c>
      <c r="F49" s="17">
        <v>5940.4</v>
      </c>
      <c r="H49" s="10"/>
      <c r="I49" s="5"/>
    </row>
    <row r="50" spans="1:9" ht="15">
      <c r="A50" s="22" t="s">
        <v>6</v>
      </c>
      <c r="B50" s="40"/>
      <c r="C50" s="40"/>
      <c r="D50" s="18">
        <v>13662</v>
      </c>
      <c r="E50" s="18">
        <v>5945.8</v>
      </c>
      <c r="F50" s="18">
        <v>5940.4</v>
      </c>
      <c r="H50" s="13"/>
      <c r="I50" s="14"/>
    </row>
    <row r="51" spans="1:6" s="11" customFormat="1" ht="18.75">
      <c r="A51" s="23" t="s">
        <v>31</v>
      </c>
      <c r="B51" s="42"/>
      <c r="C51" s="42"/>
      <c r="D51" s="21">
        <f aca="true" t="shared" si="4" ref="D51:F52">D52</f>
        <v>278138.60000000003</v>
      </c>
      <c r="E51" s="21">
        <f t="shared" si="4"/>
        <v>142987.3</v>
      </c>
      <c r="F51" s="21">
        <f t="shared" si="4"/>
        <v>148405.8</v>
      </c>
    </row>
    <row r="52" spans="1:6" ht="18.75">
      <c r="A52" s="20" t="s">
        <v>32</v>
      </c>
      <c r="B52" s="43"/>
      <c r="C52" s="43"/>
      <c r="D52" s="21">
        <f t="shared" si="4"/>
        <v>278138.60000000003</v>
      </c>
      <c r="E52" s="21">
        <f t="shared" si="4"/>
        <v>142987.3</v>
      </c>
      <c r="F52" s="21">
        <f t="shared" si="4"/>
        <v>148405.8</v>
      </c>
    </row>
    <row r="53" spans="1:6" ht="63">
      <c r="A53" s="15" t="s">
        <v>33</v>
      </c>
      <c r="B53" s="43"/>
      <c r="C53" s="43"/>
      <c r="D53" s="19">
        <f>D54+D56</f>
        <v>278138.60000000003</v>
      </c>
      <c r="E53" s="19">
        <f>E54+E56</f>
        <v>142987.3</v>
      </c>
      <c r="F53" s="19">
        <f>F54+F56</f>
        <v>148405.8</v>
      </c>
    </row>
    <row r="54" spans="1:6" ht="78.75">
      <c r="A54" s="16" t="s">
        <v>34</v>
      </c>
      <c r="B54" s="44"/>
      <c r="C54" s="44"/>
      <c r="D54" s="17">
        <f>D55</f>
        <v>137917.90000000002</v>
      </c>
      <c r="E54" s="17">
        <f>E55</f>
        <v>142987.3</v>
      </c>
      <c r="F54" s="17">
        <f>F55</f>
        <v>148405.8</v>
      </c>
    </row>
    <row r="55" spans="1:6" ht="18">
      <c r="A55" s="22" t="s">
        <v>6</v>
      </c>
      <c r="B55" s="44"/>
      <c r="C55" s="44"/>
      <c r="D55" s="18">
        <v>137917.90000000002</v>
      </c>
      <c r="E55" s="18">
        <v>142987.3</v>
      </c>
      <c r="F55" s="18">
        <v>148405.8</v>
      </c>
    </row>
    <row r="56" spans="1:6" ht="47.25">
      <c r="A56" s="16" t="s">
        <v>35</v>
      </c>
      <c r="B56" s="43"/>
      <c r="C56" s="43"/>
      <c r="D56" s="17">
        <f>D57</f>
        <v>140220.7</v>
      </c>
      <c r="E56" s="45"/>
      <c r="F56" s="45"/>
    </row>
    <row r="57" spans="1:6" ht="18">
      <c r="A57" s="22" t="s">
        <v>6</v>
      </c>
      <c r="B57" s="43"/>
      <c r="C57" s="43"/>
      <c r="D57" s="18">
        <v>140220.7</v>
      </c>
      <c r="E57" s="46"/>
      <c r="F57" s="46"/>
    </row>
  </sheetData>
  <sheetProtection/>
  <mergeCells count="9">
    <mergeCell ref="D5:D6"/>
    <mergeCell ref="B1:F1"/>
    <mergeCell ref="B4:B7"/>
    <mergeCell ref="A2:F2"/>
    <mergeCell ref="H4:I6"/>
    <mergeCell ref="E5:F5"/>
    <mergeCell ref="D4:F4"/>
    <mergeCell ref="A4:A7"/>
    <mergeCell ref="C4:C7"/>
  </mergeCells>
  <printOptions horizontalCentered="1"/>
  <pageMargins left="0.5905511811023623" right="0.5905511811023623" top="0.7874015748031497" bottom="0.5905511811023623" header="0.3937007874015748" footer="0.3937007874015748"/>
  <pageSetup fitToHeight="5" fitToWidth="1" horizontalDpi="600" verticalDpi="600" orientation="portrait" paperSize="9" scale="65" r:id="rId2"/>
  <headerFooter differentFirst="1" alignWithMargins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Елена В. Карташова</cp:lastModifiedBy>
  <cp:lastPrinted>2016-12-27T12:53:59Z</cp:lastPrinted>
  <dcterms:created xsi:type="dcterms:W3CDTF">2012-10-03T07:04:41Z</dcterms:created>
  <dcterms:modified xsi:type="dcterms:W3CDTF">2016-12-28T10:02:49Z</dcterms:modified>
  <cp:category/>
  <cp:version/>
  <cp:contentType/>
  <cp:contentStatus/>
</cp:coreProperties>
</file>